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AQ19" i="1"/>
  <c r="AQ31" s="1"/>
  <c r="AP19"/>
  <c r="AP31" s="1"/>
  <c r="AO19"/>
  <c r="AO31" s="1"/>
  <c r="AN19"/>
  <c r="AN31" s="1"/>
  <c r="AM19"/>
  <c r="AM29" s="1"/>
  <c r="AL19"/>
  <c r="AL30" s="1"/>
  <c r="AK19"/>
  <c r="AK27" s="1"/>
  <c r="AJ19"/>
  <c r="AJ28" s="1"/>
  <c r="AI19"/>
  <c r="AI27" s="1"/>
  <c r="AH19"/>
  <c r="AH28" s="1"/>
  <c r="AG19"/>
  <c r="AG27" s="1"/>
  <c r="AF19"/>
  <c r="AF28" s="1"/>
  <c r="AE19"/>
  <c r="AE25" s="1"/>
  <c r="AD19"/>
  <c r="AD25" s="1"/>
  <c r="AC19"/>
  <c r="AC25" s="1"/>
  <c r="AB19"/>
  <c r="AB25" s="1"/>
  <c r="AA19"/>
  <c r="AA25" s="1"/>
  <c r="Z19"/>
  <c r="Z25" s="1"/>
  <c r="Y19"/>
  <c r="Y27" s="1"/>
  <c r="X19"/>
  <c r="X31" s="1"/>
  <c r="W19"/>
  <c r="W28" s="1"/>
  <c r="V19"/>
  <c r="V25" s="1"/>
  <c r="U19"/>
  <c r="U25" s="1"/>
  <c r="T19"/>
  <c r="T31" s="1"/>
  <c r="S19"/>
  <c r="S30" s="1"/>
  <c r="R19"/>
  <c r="R30" s="1"/>
  <c r="Q19"/>
  <c r="Q27" s="1"/>
  <c r="P19"/>
  <c r="P28" s="1"/>
  <c r="O19"/>
  <c r="O27" s="1"/>
  <c r="N19"/>
  <c r="N28" s="1"/>
  <c r="M19"/>
  <c r="M27" s="1"/>
  <c r="L19"/>
  <c r="L25" s="1"/>
  <c r="K19"/>
  <c r="K25" s="1"/>
  <c r="J19"/>
  <c r="J25" s="1"/>
  <c r="I19"/>
  <c r="I25" s="1"/>
  <c r="H19"/>
  <c r="H25" s="1"/>
  <c r="G19"/>
  <c r="G25" s="1"/>
  <c r="C15"/>
  <c r="G20" l="1"/>
  <c r="I20"/>
  <c r="K20"/>
  <c r="U20"/>
  <c r="Z20"/>
  <c r="AB20"/>
  <c r="AD20"/>
  <c r="G21"/>
  <c r="I21"/>
  <c r="K21"/>
  <c r="U21"/>
  <c r="Z21"/>
  <c r="AB21"/>
  <c r="AD21"/>
  <c r="G22"/>
  <c r="I22"/>
  <c r="K22"/>
  <c r="U22"/>
  <c r="Z22"/>
  <c r="AB22"/>
  <c r="AD22"/>
  <c r="G23"/>
  <c r="I23"/>
  <c r="K23"/>
  <c r="U23"/>
  <c r="Z23"/>
  <c r="AB23"/>
  <c r="AD23"/>
  <c r="G24"/>
  <c r="I24"/>
  <c r="K24"/>
  <c r="U24"/>
  <c r="Z24"/>
  <c r="AB24"/>
  <c r="AD24"/>
  <c r="M26"/>
  <c r="O26"/>
  <c r="Q26"/>
  <c r="Y26"/>
  <c r="AG26"/>
  <c r="AI26"/>
  <c r="AK26"/>
  <c r="N27"/>
  <c r="P27"/>
  <c r="W27"/>
  <c r="AF27"/>
  <c r="AH27"/>
  <c r="AJ27"/>
  <c r="M28"/>
  <c r="O28"/>
  <c r="Q28"/>
  <c r="Y28"/>
  <c r="AG28"/>
  <c r="AI28"/>
  <c r="AK28"/>
  <c r="AO28"/>
  <c r="O29"/>
  <c r="S29"/>
  <c r="X29"/>
  <c r="AO29"/>
  <c r="AQ29"/>
  <c r="X30"/>
  <c r="AM30"/>
  <c r="AO30"/>
  <c r="AQ30"/>
  <c r="H20"/>
  <c r="J20"/>
  <c r="L20"/>
  <c r="V20"/>
  <c r="AA20"/>
  <c r="AC20"/>
  <c r="AE20"/>
  <c r="H21"/>
  <c r="J21"/>
  <c r="L21"/>
  <c r="V21"/>
  <c r="AA21"/>
  <c r="AC21"/>
  <c r="AE21"/>
  <c r="H22"/>
  <c r="J22"/>
  <c r="L22"/>
  <c r="V22"/>
  <c r="AA22"/>
  <c r="AC22"/>
  <c r="AE22"/>
  <c r="H23"/>
  <c r="J23"/>
  <c r="L23"/>
  <c r="V23"/>
  <c r="AA23"/>
  <c r="AC23"/>
  <c r="AE23"/>
  <c r="H24"/>
  <c r="J24"/>
  <c r="L24"/>
  <c r="V24"/>
  <c r="AA24"/>
  <c r="AC24"/>
  <c r="AE24"/>
  <c r="N26"/>
  <c r="P26"/>
  <c r="W26"/>
  <c r="AF26"/>
  <c r="AH26"/>
  <c r="AJ26"/>
  <c r="AN28"/>
  <c r="AP28"/>
  <c r="R29"/>
  <c r="T29"/>
  <c r="AL29"/>
  <c r="AN29"/>
  <c r="AP29"/>
  <c r="T30"/>
  <c r="AN30"/>
  <c r="AP30"/>
</calcChain>
</file>

<file path=xl/sharedStrings.xml><?xml version="1.0" encoding="utf-8"?>
<sst xmlns="http://schemas.openxmlformats.org/spreadsheetml/2006/main" count="109" uniqueCount="109">
  <si>
    <t>УТВЕРЖДАЮ</t>
  </si>
  <si>
    <t>______________________</t>
  </si>
  <si>
    <t>Буцалов Г.Г</t>
  </si>
  <si>
    <t>Марка электропривода</t>
  </si>
  <si>
    <t>TSL-1200-25-1-230-IP67</t>
  </si>
  <si>
    <t>TSL-1200-25-1-24-IP67</t>
  </si>
  <si>
    <t xml:space="preserve"> TSL-1200-25-2M-230-IP67</t>
  </si>
  <si>
    <t>TSL-1200-25-2M-24-IP67</t>
  </si>
  <si>
    <t>TSL-1600-25-1R-230-IP67</t>
  </si>
  <si>
    <t xml:space="preserve">TSL-2200-25-1S-230-IP67 </t>
  </si>
  <si>
    <t>TSL-1600-25-2M-230-IP67</t>
  </si>
  <si>
    <t>TSL-1600-25-2M-24-IP67</t>
  </si>
  <si>
    <t>TSL-2200-40-1R-230-IP67</t>
  </si>
  <si>
    <t xml:space="preserve">TSL-3000-40-1S-230-IP67 </t>
  </si>
  <si>
    <t>TSL-3000-40-1RS-230-IP67</t>
  </si>
  <si>
    <t>TSL-2200-40-2M-230-IP67</t>
  </si>
  <si>
    <t>TSL-2200-40-2M-24-IP67</t>
  </si>
  <si>
    <t>TSL-3000-60-2M-230-IP67</t>
  </si>
  <si>
    <t>TSL-3000-60-2M-24-IP67</t>
  </si>
  <si>
    <t>TSL-6000-60-1-230-IP67</t>
  </si>
  <si>
    <t>TSL-1600-25-2T-230-IP67</t>
  </si>
  <si>
    <t>TSL-1600-25-1TR-230-IP67</t>
  </si>
  <si>
    <t>TSL-2200-40-2T-230-IP67</t>
  </si>
  <si>
    <t>TSL-3000-60-2T-230-IP67</t>
  </si>
  <si>
    <t>TSL-2200-40-1TR-230-IP67</t>
  </si>
  <si>
    <t>TSL-1600-25-2A-230-IP67</t>
  </si>
  <si>
    <t>TSL-2200-25-2AS-230-IP67</t>
  </si>
  <si>
    <t xml:space="preserve">TSL-1600-25-2АR-230-IP67 </t>
  </si>
  <si>
    <t>TSL-1600-25-2A-24-IP67</t>
  </si>
  <si>
    <t>TSL-2200-25-2AS-24-IP67</t>
  </si>
  <si>
    <t>TSL-1600-25-2АR-24-IP67</t>
  </si>
  <si>
    <t>TSL-2200-40-2A-230-IP67</t>
  </si>
  <si>
    <t>TSL-3000-40-2AS-230-IP67</t>
  </si>
  <si>
    <t>TSL-2200-40-2АR-230-IP67</t>
  </si>
  <si>
    <t>TSL-2200-40-2A-24-IP67</t>
  </si>
  <si>
    <t>TSL-3000-40-2AS-24-IP67</t>
  </si>
  <si>
    <t>TSL-2200-40-2AR-24-IP67</t>
  </si>
  <si>
    <t>TSL-3000-60-2A-230-IP67</t>
  </si>
  <si>
    <t>TSL-3000-60-2A-24-IP67</t>
  </si>
  <si>
    <t>TSL-5000-60-2А-230-IP67</t>
  </si>
  <si>
    <t xml:space="preserve">TSL-5000-60-2А-24-IP67 </t>
  </si>
  <si>
    <t>TSL-10000-60-3A-230-IP65</t>
  </si>
  <si>
    <t>TSL-16000-100-3A-230-IP65</t>
  </si>
  <si>
    <t>TRV-3</t>
  </si>
  <si>
    <t>Маркировка типа электропривода</t>
  </si>
  <si>
    <t>94M-Н</t>
  </si>
  <si>
    <t>95M-Н</t>
  </si>
  <si>
    <t>101R-Н</t>
  </si>
  <si>
    <t>101S-Н</t>
  </si>
  <si>
    <t>104M-Н</t>
  </si>
  <si>
    <t>105M-Н</t>
  </si>
  <si>
    <t>110R-Н</t>
  </si>
  <si>
    <t>110S-Н</t>
  </si>
  <si>
    <t>110RS-Н</t>
  </si>
  <si>
    <t>114M-Н</t>
  </si>
  <si>
    <t>115M-Н</t>
  </si>
  <si>
    <t>124M-Н</t>
  </si>
  <si>
    <t>125M-Н</t>
  </si>
  <si>
    <t>130-Н</t>
  </si>
  <si>
    <t>401-Н</t>
  </si>
  <si>
    <t>201R-Н</t>
  </si>
  <si>
    <t>410-Н</t>
  </si>
  <si>
    <t>420-Н</t>
  </si>
  <si>
    <t>210R-Н</t>
  </si>
  <si>
    <t>302-Н</t>
  </si>
  <si>
    <t>302S-Н</t>
  </si>
  <si>
    <t>302R-Н</t>
  </si>
  <si>
    <t>303-Н</t>
  </si>
  <si>
    <t>303S-Н</t>
  </si>
  <si>
    <t>303R-Н</t>
  </si>
  <si>
    <t>312-Н</t>
  </si>
  <si>
    <t>312S-Н</t>
  </si>
  <si>
    <t>312R-Н</t>
  </si>
  <si>
    <t>313-Н</t>
  </si>
  <si>
    <t>313S-Н</t>
  </si>
  <si>
    <t>313R-Н</t>
  </si>
  <si>
    <t>322-Н</t>
  </si>
  <si>
    <t>323-Н</t>
  </si>
  <si>
    <t>332-Н</t>
  </si>
  <si>
    <t>333-Н</t>
  </si>
  <si>
    <t>342-Н</t>
  </si>
  <si>
    <t>352-Н</t>
  </si>
  <si>
    <t>Маркировка клапана</t>
  </si>
  <si>
    <r>
      <t>Пропускная способность Kvs, м</t>
    </r>
    <r>
      <rPr>
        <b/>
        <vertAlign val="superscript"/>
        <sz val="12"/>
        <color theme="1"/>
        <rFont val="Arial"/>
        <family val="2"/>
        <charset val="204"/>
      </rPr>
      <t>3</t>
    </r>
    <r>
      <rPr>
        <b/>
        <sz val="12"/>
        <color theme="1"/>
        <rFont val="Arial"/>
        <family val="2"/>
        <charset val="204"/>
      </rPr>
      <t>/ч (Х2)</t>
    </r>
  </si>
  <si>
    <t>Розничная цена РФ с НДС, рос. руб</t>
  </si>
  <si>
    <t>TRV-3-15-X2</t>
  </si>
  <si>
    <t>0,63/1,25/1,6/2,5/4</t>
  </si>
  <si>
    <t>TRV-3-20-X2</t>
  </si>
  <si>
    <t>4/5/6,3</t>
  </si>
  <si>
    <t>TRV-3-25-X2</t>
  </si>
  <si>
    <t>6,3/8/10</t>
  </si>
  <si>
    <t>TRV-3-32-X2</t>
  </si>
  <si>
    <t>10/12,5/16</t>
  </si>
  <si>
    <t>TRV-3-40-X2</t>
  </si>
  <si>
    <t>16/20/25</t>
  </si>
  <si>
    <t>TRV-3-50-X2</t>
  </si>
  <si>
    <t>25/31,5/40</t>
  </si>
  <si>
    <t>TRV-3-65-X2</t>
  </si>
  <si>
    <t>50/63</t>
  </si>
  <si>
    <t>TRV-3-80-X2</t>
  </si>
  <si>
    <t>80/100</t>
  </si>
  <si>
    <t>TRV-3-100-X2</t>
  </si>
  <si>
    <t>125/160</t>
  </si>
  <si>
    <t>TRV-3-125-X2</t>
  </si>
  <si>
    <t>200/250</t>
  </si>
  <si>
    <t>TRV-3-150-X2</t>
  </si>
  <si>
    <t>320/350/400</t>
  </si>
  <si>
    <t>TRV-3-200-X2</t>
  </si>
  <si>
    <t>500/560</t>
  </si>
</sst>
</file>

<file path=xl/styles.xml><?xml version="1.0" encoding="utf-8"?>
<styleSheet xmlns="http://schemas.openxmlformats.org/spreadsheetml/2006/main">
  <numFmts count="1">
    <numFmt numFmtId="164" formatCode="#,##0\ _₽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vertAlign val="superscript"/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justify"/>
    </xf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center" vertical="top"/>
    </xf>
    <xf numFmtId="3" fontId="3" fillId="5" borderId="5" xfId="0" applyNumberFormat="1" applyFont="1" applyFill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3" fillId="4" borderId="8" xfId="0" applyNumberFormat="1" applyFont="1" applyFill="1" applyBorder="1" applyAlignment="1">
      <alignment horizontal="center" vertical="top"/>
    </xf>
    <xf numFmtId="3" fontId="3" fillId="0" borderId="8" xfId="0" applyNumberFormat="1" applyFont="1" applyBorder="1" applyAlignment="1">
      <alignment horizontal="center" vertical="top"/>
    </xf>
    <xf numFmtId="3" fontId="2" fillId="0" borderId="8" xfId="0" applyNumberFormat="1" applyFont="1" applyBorder="1"/>
    <xf numFmtId="3" fontId="2" fillId="0" borderId="2" xfId="0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3" fontId="2" fillId="0" borderId="3" xfId="0" applyNumberFormat="1" applyFont="1" applyBorder="1"/>
    <xf numFmtId="0" fontId="3" fillId="5" borderId="3" xfId="0" applyFont="1" applyFill="1" applyBorder="1" applyAlignment="1">
      <alignment horizontal="center" wrapText="1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 wrapText="1"/>
    </xf>
    <xf numFmtId="3" fontId="3" fillId="6" borderId="8" xfId="0" applyNumberFormat="1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left" vertical="top"/>
    </xf>
    <xf numFmtId="0" fontId="5" fillId="5" borderId="4" xfId="0" applyFont="1" applyFill="1" applyBorder="1" applyAlignment="1">
      <alignment horizontal="center" wrapText="1"/>
    </xf>
    <xf numFmtId="3" fontId="2" fillId="0" borderId="9" xfId="0" applyNumberFormat="1" applyFont="1" applyBorder="1"/>
    <xf numFmtId="3" fontId="2" fillId="0" borderId="4" xfId="0" applyNumberFormat="1" applyFont="1" applyBorder="1"/>
    <xf numFmtId="3" fontId="3" fillId="4" borderId="4" xfId="0" applyNumberFormat="1" applyFont="1" applyFill="1" applyBorder="1" applyAlignment="1">
      <alignment horizontal="center" vertical="top"/>
    </xf>
    <xf numFmtId="3" fontId="2" fillId="0" borderId="0" xfId="0" applyNumberFormat="1" applyFont="1"/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693205</xdr:colOff>
      <xdr:row>10</xdr:row>
      <xdr:rowOff>177800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60855" cy="1892300"/>
        </a:xfrm>
        <a:prstGeom prst="rect">
          <a:avLst/>
        </a:prstGeom>
      </xdr:spPr>
    </xdr:pic>
    <xdr:clientData/>
  </xdr:twoCellAnchor>
  <xdr:twoCellAnchor editAs="oneCell">
    <xdr:from>
      <xdr:col>1</xdr:col>
      <xdr:colOff>443981</xdr:colOff>
      <xdr:row>15</xdr:row>
      <xdr:rowOff>171450</xdr:rowOff>
    </xdr:from>
    <xdr:to>
      <xdr:col>1</xdr:col>
      <xdr:colOff>990600</xdr:colOff>
      <xdr:row>16</xdr:row>
      <xdr:rowOff>1999582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956" y="3105150"/>
          <a:ext cx="1041919" cy="1999582"/>
        </a:xfrm>
        <a:prstGeom prst="rect">
          <a:avLst/>
        </a:prstGeom>
      </xdr:spPr>
    </xdr:pic>
    <xdr:clientData/>
  </xdr:twoCellAnchor>
  <xdr:twoCellAnchor editAs="oneCell">
    <xdr:from>
      <xdr:col>2</xdr:col>
      <xdr:colOff>695325</xdr:colOff>
      <xdr:row>16</xdr:row>
      <xdr:rowOff>103589</xdr:rowOff>
    </xdr:from>
    <xdr:to>
      <xdr:col>2</xdr:col>
      <xdr:colOff>698067</xdr:colOff>
      <xdr:row>16</xdr:row>
      <xdr:rowOff>1943101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b="7466"/>
        <a:stretch/>
      </xdr:blipFill>
      <xdr:spPr>
        <a:xfrm>
          <a:off x="1981200" y="3218264"/>
          <a:ext cx="1088592" cy="18395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80;&#1081;%20&#1056;&#1086;&#1079;&#1085;&#1080;&#1095;&#1085;&#1099;&#1081;%20&#1087;&#1088;&#1072;&#1081;&#1089;%2001.10.2026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DT PN16"/>
      <sheetName val="RDT PN25"/>
      <sheetName val="TSL_приводы"/>
      <sheetName val="TRV(T) PN16"/>
      <sheetName val="TRV(T) PN25"/>
      <sheetName val="TRV-3"/>
      <sheetName val="TCV"/>
      <sheetName val="TRV-C"/>
      <sheetName val="TBV2"/>
      <sheetName val="TBV-3"/>
      <sheetName val="TTR_датчики"/>
      <sheetName val="Адаптеры"/>
      <sheetName val="Грязевики"/>
      <sheetName val="ESB PN16"/>
      <sheetName val="ESB PN25"/>
    </sheetNames>
    <sheetDataSet>
      <sheetData sheetId="0">
        <row r="15">
          <cell r="C15" t="str">
            <v>01 октября 2026г.</v>
          </cell>
        </row>
      </sheetData>
      <sheetData sheetId="1"/>
      <sheetData sheetId="2">
        <row r="17">
          <cell r="B17" t="str">
            <v xml:space="preserve"> TSL-1200-25-2M-230-IP67</v>
          </cell>
          <cell r="C17" t="str">
            <v>94M-Н</v>
          </cell>
          <cell r="D17">
            <v>58891</v>
          </cell>
        </row>
        <row r="18">
          <cell r="B18" t="str">
            <v>TSL-1200-25-2M-24-IP67</v>
          </cell>
          <cell r="C18" t="str">
            <v>95M-Н</v>
          </cell>
          <cell r="D18">
            <v>58279</v>
          </cell>
        </row>
        <row r="19">
          <cell r="B19" t="str">
            <v>TSL-1600-25-1R-230-IP67</v>
          </cell>
          <cell r="C19" t="str">
            <v>101R-Н</v>
          </cell>
          <cell r="D19">
            <v>76242</v>
          </cell>
        </row>
        <row r="20">
          <cell r="B20" t="str">
            <v xml:space="preserve">TSL-2200-25-1S-230-IP67 </v>
          </cell>
          <cell r="C20" t="str">
            <v>101S-Н</v>
          </cell>
          <cell r="D20">
            <v>50866</v>
          </cell>
        </row>
        <row r="21">
          <cell r="B21" t="str">
            <v>TSL-1600-25-2M-230-IP67</v>
          </cell>
          <cell r="C21" t="str">
            <v>104M-Н</v>
          </cell>
          <cell r="D21">
            <v>50866</v>
          </cell>
        </row>
        <row r="22">
          <cell r="B22" t="str">
            <v>TSL-1600-25-2M-24-IP67</v>
          </cell>
          <cell r="C22" t="str">
            <v>105M-Н</v>
          </cell>
          <cell r="D22">
            <v>58279</v>
          </cell>
        </row>
        <row r="23">
          <cell r="B23" t="str">
            <v>TSL-2200-40-1R-230-IP67</v>
          </cell>
          <cell r="C23" t="str">
            <v>110R-Н</v>
          </cell>
          <cell r="D23">
            <v>77236</v>
          </cell>
        </row>
        <row r="24">
          <cell r="B24" t="str">
            <v>TSL-3000-40-1RS-230-IP67</v>
          </cell>
          <cell r="C24" t="str">
            <v>110RS-Н</v>
          </cell>
          <cell r="D24">
            <v>77236</v>
          </cell>
        </row>
        <row r="25">
          <cell r="B25" t="str">
            <v xml:space="preserve">TSL-3000-40-1S-230-IP67 </v>
          </cell>
          <cell r="C25" t="str">
            <v>110S-Н</v>
          </cell>
          <cell r="D25">
            <v>58071</v>
          </cell>
        </row>
        <row r="26">
          <cell r="B26" t="str">
            <v>TSL-2200-40-2M-230-IP67</v>
          </cell>
          <cell r="C26" t="str">
            <v>114M-Н</v>
          </cell>
          <cell r="D26">
            <v>58071</v>
          </cell>
        </row>
        <row r="27">
          <cell r="B27" t="str">
            <v>TSL-2200-40-2M-24-IP67</v>
          </cell>
          <cell r="C27" t="str">
            <v>115M-Н</v>
          </cell>
          <cell r="D27">
            <v>60087</v>
          </cell>
        </row>
        <row r="28">
          <cell r="B28" t="str">
            <v>TSL-3000-60-2M-230-IP67</v>
          </cell>
          <cell r="C28" t="str">
            <v>124M-Н</v>
          </cell>
          <cell r="D28">
            <v>61128</v>
          </cell>
        </row>
        <row r="29">
          <cell r="B29" t="str">
            <v>TSL-3000-60-2M-24-IP67</v>
          </cell>
          <cell r="C29" t="str">
            <v>125M-Н</v>
          </cell>
          <cell r="D29">
            <v>61128</v>
          </cell>
        </row>
        <row r="30">
          <cell r="B30" t="str">
            <v>TSL-6000-60-1-230-IP67</v>
          </cell>
          <cell r="C30" t="str">
            <v>130-Н</v>
          </cell>
          <cell r="D30">
            <v>73656</v>
          </cell>
        </row>
        <row r="31">
          <cell r="B31" t="str">
            <v>TSL-1600-25-2T-230-IP67</v>
          </cell>
          <cell r="C31" t="str">
            <v>401-Н</v>
          </cell>
          <cell r="D31">
            <v>68009</v>
          </cell>
        </row>
        <row r="32">
          <cell r="B32" t="str">
            <v>TSL-1600-25-1TR-230-IP67</v>
          </cell>
          <cell r="C32" t="str">
            <v>201R-Н</v>
          </cell>
          <cell r="D32">
            <v>98162</v>
          </cell>
        </row>
        <row r="33">
          <cell r="B33" t="str">
            <v>TSL-2200-40-2T-230-IP67</v>
          </cell>
          <cell r="C33" t="str">
            <v>410-Н</v>
          </cell>
          <cell r="D33">
            <v>70864</v>
          </cell>
        </row>
        <row r="34">
          <cell r="B34" t="str">
            <v>TSL-2200-40-1TR-230-IP67</v>
          </cell>
          <cell r="C34" t="str">
            <v>210R-Н</v>
          </cell>
          <cell r="D34">
            <v>98767</v>
          </cell>
        </row>
        <row r="35">
          <cell r="B35" t="str">
            <v>TSL-3000-60-2T-230-IP67</v>
          </cell>
          <cell r="C35" t="str">
            <v>420-Н</v>
          </cell>
          <cell r="D35">
            <v>83064</v>
          </cell>
        </row>
        <row r="36">
          <cell r="B36" t="str">
            <v>TSL-1600-25-2A-230-IP67</v>
          </cell>
          <cell r="C36" t="str">
            <v>302-Н</v>
          </cell>
          <cell r="D36">
            <v>61628</v>
          </cell>
        </row>
        <row r="37">
          <cell r="B37" t="str">
            <v>TSL-2200-25-2AS-230-IP67</v>
          </cell>
          <cell r="C37" t="str">
            <v>302S-Н</v>
          </cell>
          <cell r="D37">
            <v>61628</v>
          </cell>
        </row>
        <row r="38">
          <cell r="B38" t="str">
            <v xml:space="preserve">TSL-1600-25-2АR-230-IP67 </v>
          </cell>
          <cell r="C38" t="str">
            <v>302R-Н</v>
          </cell>
          <cell r="D38">
            <v>108921</v>
          </cell>
        </row>
        <row r="39">
          <cell r="B39" t="str">
            <v>TSL-1600-25-2A-24-IP67</v>
          </cell>
          <cell r="C39" t="str">
            <v>303-Н</v>
          </cell>
          <cell r="D39">
            <v>61628</v>
          </cell>
        </row>
        <row r="40">
          <cell r="B40" t="str">
            <v>TSL-2200-25-2AS-24-IP67</v>
          </cell>
          <cell r="C40" t="str">
            <v>303S-Н</v>
          </cell>
          <cell r="D40">
            <v>71359</v>
          </cell>
        </row>
        <row r="41">
          <cell r="B41" t="str">
            <v>TSL-1600-25-2АR-24-IP67</v>
          </cell>
          <cell r="C41" t="str">
            <v>303R-Н</v>
          </cell>
          <cell r="D41">
            <v>117198</v>
          </cell>
        </row>
        <row r="42">
          <cell r="B42" t="str">
            <v>TSL-2200-40-2A-230-IP67</v>
          </cell>
          <cell r="C42" t="str">
            <v>312-Н</v>
          </cell>
          <cell r="D42">
            <v>71359</v>
          </cell>
        </row>
        <row r="43">
          <cell r="B43" t="str">
            <v>TSL-3000-40-2AS-230-IP67</v>
          </cell>
          <cell r="C43" t="str">
            <v>312S-Н</v>
          </cell>
          <cell r="D43">
            <v>71359</v>
          </cell>
        </row>
        <row r="44">
          <cell r="B44" t="str">
            <v>TSL-2200-40-2АR-230-IP67</v>
          </cell>
          <cell r="C44" t="str">
            <v>312R-Н</v>
          </cell>
          <cell r="D44">
            <v>108921</v>
          </cell>
        </row>
        <row r="45">
          <cell r="B45" t="str">
            <v>TSL-2200-40-2A-24-IP67</v>
          </cell>
          <cell r="C45" t="str">
            <v>313-Н</v>
          </cell>
          <cell r="D45">
            <v>71359</v>
          </cell>
        </row>
        <row r="46">
          <cell r="B46" t="str">
            <v>TSL-3000-40-2AS-24-IP67</v>
          </cell>
          <cell r="C46" t="str">
            <v>313S-Н</v>
          </cell>
          <cell r="D46">
            <v>71359</v>
          </cell>
        </row>
        <row r="47">
          <cell r="B47" t="str">
            <v>TSL-2200-40-2AR-24-IP67</v>
          </cell>
          <cell r="C47" t="str">
            <v>313R-Н</v>
          </cell>
          <cell r="D47">
            <v>117198</v>
          </cell>
        </row>
        <row r="48">
          <cell r="B48" t="str">
            <v>TSL-3000-60-2A-230-IP67</v>
          </cell>
          <cell r="C48" t="str">
            <v>322-Н</v>
          </cell>
          <cell r="D48">
            <v>74603</v>
          </cell>
        </row>
        <row r="49">
          <cell r="B49" t="str">
            <v>TSL-3000-60-2A-24-IP67</v>
          </cell>
          <cell r="C49" t="str">
            <v>323-Н</v>
          </cell>
          <cell r="D49">
            <v>74603</v>
          </cell>
        </row>
        <row r="50">
          <cell r="B50" t="str">
            <v>TSL-5000-60-2А-230-IP67</v>
          </cell>
          <cell r="C50" t="str">
            <v>332-Н</v>
          </cell>
          <cell r="D50">
            <v>81983</v>
          </cell>
        </row>
        <row r="51">
          <cell r="B51" t="str">
            <v xml:space="preserve">TSL-5000-60-2А-24-IP67 </v>
          </cell>
          <cell r="C51" t="str">
            <v>333-Н</v>
          </cell>
          <cell r="D51">
            <v>81983</v>
          </cell>
        </row>
        <row r="52">
          <cell r="B52" t="str">
            <v>TSL-10000-60-3A-230-IP65</v>
          </cell>
          <cell r="C52" t="str">
            <v>342-H</v>
          </cell>
          <cell r="D52">
            <v>182609</v>
          </cell>
        </row>
        <row r="53">
          <cell r="B53" t="str">
            <v>TSL-16000-100-3A-230-IP65</v>
          </cell>
          <cell r="C53" t="str">
            <v>352-H</v>
          </cell>
          <cell r="D53">
            <v>195653</v>
          </cell>
        </row>
        <row r="55">
          <cell r="B55" t="str">
            <v>TSL-1600-25-1R-230-IP67</v>
          </cell>
          <cell r="C55" t="str">
            <v>101R</v>
          </cell>
          <cell r="D55">
            <v>76242</v>
          </cell>
        </row>
        <row r="56">
          <cell r="B56" t="str">
            <v>TSL-1600-25-2M-230-IP67</v>
          </cell>
          <cell r="C56" t="str">
            <v>104M</v>
          </cell>
          <cell r="D56">
            <v>50866</v>
          </cell>
        </row>
        <row r="57">
          <cell r="B57" t="str">
            <v>TSL-1600-25-2M-24-IP67</v>
          </cell>
          <cell r="C57" t="str">
            <v>105M</v>
          </cell>
          <cell r="D57">
            <v>58279</v>
          </cell>
        </row>
        <row r="58">
          <cell r="B58" t="str">
            <v>TSL-1600-25-2T-230-IP67</v>
          </cell>
          <cell r="C58">
            <v>401</v>
          </cell>
          <cell r="D58">
            <v>68009</v>
          </cell>
        </row>
        <row r="59">
          <cell r="B59" t="str">
            <v>TSL-1600-25-1TR-230-IP67</v>
          </cell>
          <cell r="C59" t="str">
            <v>201R</v>
          </cell>
          <cell r="D59">
            <v>98162</v>
          </cell>
        </row>
        <row r="60">
          <cell r="B60" t="str">
            <v>TSL-1600-25-2A-230-IP67</v>
          </cell>
          <cell r="C60">
            <v>302</v>
          </cell>
          <cell r="D60">
            <v>61628</v>
          </cell>
        </row>
        <row r="61">
          <cell r="B61" t="str">
            <v xml:space="preserve">TSL-1600-25-2АR-230-IP67 </v>
          </cell>
          <cell r="C61" t="str">
            <v>302R</v>
          </cell>
          <cell r="D61">
            <v>108921</v>
          </cell>
        </row>
        <row r="62">
          <cell r="B62" t="str">
            <v>TSL-1600-25-2A-24-IP67</v>
          </cell>
          <cell r="C62">
            <v>303</v>
          </cell>
          <cell r="D62">
            <v>61628</v>
          </cell>
        </row>
        <row r="63">
          <cell r="B63" t="str">
            <v>TSL-1600-25-2АR-24-IP67</v>
          </cell>
          <cell r="C63" t="str">
            <v>303R</v>
          </cell>
          <cell r="D63">
            <v>117198</v>
          </cell>
        </row>
        <row r="64">
          <cell r="B64" t="str">
            <v>TSL-2200-40-1R-230-IP67</v>
          </cell>
          <cell r="C64" t="str">
            <v>110R</v>
          </cell>
          <cell r="D64">
            <v>77236</v>
          </cell>
        </row>
        <row r="65">
          <cell r="B65" t="str">
            <v>TSL-2200-40-2M-24-IP67</v>
          </cell>
          <cell r="C65" t="str">
            <v>115M</v>
          </cell>
          <cell r="D65">
            <v>60087</v>
          </cell>
        </row>
        <row r="66">
          <cell r="B66" t="str">
            <v>TSL-2200-40-2T-230-IP67</v>
          </cell>
          <cell r="C66">
            <v>410</v>
          </cell>
          <cell r="D66">
            <v>70864</v>
          </cell>
        </row>
        <row r="67">
          <cell r="B67" t="str">
            <v>TSL-2200-40-1TR-230-IP67</v>
          </cell>
          <cell r="C67" t="str">
            <v>210R</v>
          </cell>
          <cell r="D67">
            <v>98767</v>
          </cell>
        </row>
        <row r="68">
          <cell r="B68" t="str">
            <v>TSL-2200-40-2A-230-IP67</v>
          </cell>
          <cell r="C68">
            <v>312</v>
          </cell>
          <cell r="D68">
            <v>71359</v>
          </cell>
        </row>
        <row r="69">
          <cell r="B69" t="str">
            <v>TSL-2200-40-2АR-230-IP67</v>
          </cell>
          <cell r="C69" t="str">
            <v>312R</v>
          </cell>
          <cell r="D69">
            <v>108921</v>
          </cell>
        </row>
        <row r="70">
          <cell r="B70" t="str">
            <v>TSL-2200-40-2A-24-IP67</v>
          </cell>
          <cell r="C70">
            <v>313</v>
          </cell>
          <cell r="D70">
            <v>71359</v>
          </cell>
        </row>
        <row r="71">
          <cell r="B71" t="str">
            <v>TSL-2200-40-2AR-24-IP67</v>
          </cell>
          <cell r="C71" t="str">
            <v>313R</v>
          </cell>
          <cell r="D71">
            <v>117198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2:AQ57"/>
  <sheetViews>
    <sheetView tabSelected="1" workbookViewId="0">
      <selection sqref="A1:XFD1048576"/>
    </sheetView>
  </sheetViews>
  <sheetFormatPr defaultColWidth="9.140625" defaultRowHeight="14.25"/>
  <cols>
    <col min="1" max="1" width="2.7109375" style="2" customWidth="1"/>
    <col min="2" max="2" width="16.5703125" style="2" customWidth="1"/>
    <col min="3" max="3" width="30.7109375" style="2" customWidth="1"/>
    <col min="4" max="4" width="23" style="2" customWidth="1"/>
    <col min="5" max="5" width="10.140625" style="2" hidden="1" customWidth="1"/>
    <col min="6" max="6" width="1.140625" style="2" hidden="1" customWidth="1"/>
    <col min="7" max="7" width="10.42578125" style="2" customWidth="1"/>
    <col min="8" max="8" width="10" style="2" customWidth="1"/>
    <col min="9" max="9" width="11" style="2" customWidth="1"/>
    <col min="10" max="10" width="10.42578125" style="2" customWidth="1"/>
    <col min="11" max="12" width="10.28515625" style="2" customWidth="1"/>
    <col min="13" max="13" width="11" style="2" customWidth="1"/>
    <col min="14" max="15" width="12" style="2" customWidth="1"/>
    <col min="16" max="16" width="10.7109375" style="2" customWidth="1"/>
    <col min="17" max="17" width="11" style="2" customWidth="1"/>
    <col min="18" max="18" width="12.28515625" style="2" customWidth="1"/>
    <col min="19" max="19" width="11" style="2" customWidth="1"/>
    <col min="20" max="20" width="10.85546875" style="2" customWidth="1"/>
    <col min="21" max="23" width="12.28515625" style="2" bestFit="1" customWidth="1"/>
    <col min="24" max="24" width="12.28515625" style="2" customWidth="1"/>
    <col min="25" max="25" width="12.28515625" style="2" bestFit="1" customWidth="1"/>
    <col min="26" max="28" width="10.28515625" style="2" customWidth="1"/>
    <col min="29" max="41" width="10.140625" style="2" customWidth="1"/>
    <col min="42" max="43" width="10.28515625" style="2" bestFit="1" customWidth="1"/>
    <col min="44" max="16384" width="9.140625" style="2"/>
  </cols>
  <sheetData>
    <row r="12" spans="2:13" ht="15.75">
      <c r="B12" s="1"/>
    </row>
    <row r="14" spans="2:13" ht="31.5">
      <c r="B14" s="3" t="s">
        <v>0</v>
      </c>
      <c r="C14" s="1" t="s">
        <v>1</v>
      </c>
      <c r="D14" s="4" t="s">
        <v>2</v>
      </c>
      <c r="M14"/>
    </row>
    <row r="15" spans="2:13" ht="15">
      <c r="C15" s="4" t="str">
        <f>'[1]RDT PN16'!C15</f>
        <v>01 октября 2026г.</v>
      </c>
    </row>
    <row r="17" spans="2:43" ht="158.25" customHeight="1">
      <c r="B17" s="5"/>
      <c r="C17" s="6"/>
      <c r="D17" s="7" t="s">
        <v>3</v>
      </c>
      <c r="E17" s="8" t="s">
        <v>4</v>
      </c>
      <c r="F17" s="8" t="s">
        <v>5</v>
      </c>
      <c r="G17" s="9" t="s">
        <v>6</v>
      </c>
      <c r="H17" s="9" t="s">
        <v>7</v>
      </c>
      <c r="I17" s="9" t="s">
        <v>8</v>
      </c>
      <c r="J17" s="9" t="s">
        <v>9</v>
      </c>
      <c r="K17" s="9" t="s">
        <v>10</v>
      </c>
      <c r="L17" s="9" t="s">
        <v>11</v>
      </c>
      <c r="M17" s="9" t="s">
        <v>12</v>
      </c>
      <c r="N17" s="9" t="s">
        <v>13</v>
      </c>
      <c r="O17" s="9" t="s">
        <v>14</v>
      </c>
      <c r="P17" s="9" t="s">
        <v>15</v>
      </c>
      <c r="Q17" s="9" t="s">
        <v>16</v>
      </c>
      <c r="R17" s="9" t="s">
        <v>17</v>
      </c>
      <c r="S17" s="9" t="s">
        <v>18</v>
      </c>
      <c r="T17" s="9" t="s">
        <v>19</v>
      </c>
      <c r="U17" s="9" t="s">
        <v>20</v>
      </c>
      <c r="V17" s="9" t="s">
        <v>21</v>
      </c>
      <c r="W17" s="9" t="s">
        <v>22</v>
      </c>
      <c r="X17" s="9" t="s">
        <v>23</v>
      </c>
      <c r="Y17" s="9" t="s">
        <v>24</v>
      </c>
      <c r="Z17" s="9" t="s">
        <v>25</v>
      </c>
      <c r="AA17" s="9" t="s">
        <v>26</v>
      </c>
      <c r="AB17" s="9" t="s">
        <v>27</v>
      </c>
      <c r="AC17" s="9" t="s">
        <v>28</v>
      </c>
      <c r="AD17" s="9" t="s">
        <v>29</v>
      </c>
      <c r="AE17" s="9" t="s">
        <v>30</v>
      </c>
      <c r="AF17" s="9" t="s">
        <v>31</v>
      </c>
      <c r="AG17" s="9" t="s">
        <v>32</v>
      </c>
      <c r="AH17" s="9" t="s">
        <v>33</v>
      </c>
      <c r="AI17" s="9" t="s">
        <v>34</v>
      </c>
      <c r="AJ17" s="9" t="s">
        <v>35</v>
      </c>
      <c r="AK17" s="9" t="s">
        <v>36</v>
      </c>
      <c r="AL17" s="9" t="s">
        <v>37</v>
      </c>
      <c r="AM17" s="9" t="s">
        <v>38</v>
      </c>
      <c r="AN17" s="9" t="s">
        <v>39</v>
      </c>
      <c r="AO17" s="9" t="s">
        <v>40</v>
      </c>
      <c r="AP17" s="9" t="s">
        <v>41</v>
      </c>
      <c r="AQ17" s="9" t="s">
        <v>42</v>
      </c>
    </row>
    <row r="18" spans="2:43" s="14" customFormat="1" ht="33.75" customHeight="1">
      <c r="B18" s="10" t="s">
        <v>43</v>
      </c>
      <c r="C18" s="11"/>
      <c r="D18" s="7" t="s">
        <v>44</v>
      </c>
      <c r="E18" s="12">
        <v>91</v>
      </c>
      <c r="F18" s="12">
        <v>92</v>
      </c>
      <c r="G18" s="13" t="s">
        <v>45</v>
      </c>
      <c r="H18" s="13" t="s">
        <v>46</v>
      </c>
      <c r="I18" s="13" t="s">
        <v>47</v>
      </c>
      <c r="J18" s="13" t="s">
        <v>48</v>
      </c>
      <c r="K18" s="13" t="s">
        <v>49</v>
      </c>
      <c r="L18" s="13" t="s">
        <v>50</v>
      </c>
      <c r="M18" s="13" t="s">
        <v>51</v>
      </c>
      <c r="N18" s="13" t="s">
        <v>52</v>
      </c>
      <c r="O18" s="13" t="s">
        <v>53</v>
      </c>
      <c r="P18" s="13" t="s">
        <v>54</v>
      </c>
      <c r="Q18" s="13" t="s">
        <v>55</v>
      </c>
      <c r="R18" s="13" t="s">
        <v>56</v>
      </c>
      <c r="S18" s="13" t="s">
        <v>57</v>
      </c>
      <c r="T18" s="13" t="s">
        <v>58</v>
      </c>
      <c r="U18" s="13" t="s">
        <v>59</v>
      </c>
      <c r="V18" s="13" t="s">
        <v>60</v>
      </c>
      <c r="W18" s="13" t="s">
        <v>61</v>
      </c>
      <c r="X18" s="13" t="s">
        <v>62</v>
      </c>
      <c r="Y18" s="13" t="s">
        <v>63</v>
      </c>
      <c r="Z18" s="13" t="s">
        <v>64</v>
      </c>
      <c r="AA18" s="13" t="s">
        <v>65</v>
      </c>
      <c r="AB18" s="13" t="s">
        <v>66</v>
      </c>
      <c r="AC18" s="13" t="s">
        <v>67</v>
      </c>
      <c r="AD18" s="13" t="s">
        <v>68</v>
      </c>
      <c r="AE18" s="13" t="s">
        <v>69</v>
      </c>
      <c r="AF18" s="13" t="s">
        <v>70</v>
      </c>
      <c r="AG18" s="13" t="s">
        <v>71</v>
      </c>
      <c r="AH18" s="13" t="s">
        <v>72</v>
      </c>
      <c r="AI18" s="13" t="s">
        <v>73</v>
      </c>
      <c r="AJ18" s="13" t="s">
        <v>74</v>
      </c>
      <c r="AK18" s="13" t="s">
        <v>75</v>
      </c>
      <c r="AL18" s="13" t="s">
        <v>76</v>
      </c>
      <c r="AM18" s="13" t="s">
        <v>77</v>
      </c>
      <c r="AN18" s="13" t="s">
        <v>78</v>
      </c>
      <c r="AO18" s="13" t="s">
        <v>79</v>
      </c>
      <c r="AP18" s="13" t="s">
        <v>80</v>
      </c>
      <c r="AQ18" s="13" t="s">
        <v>81</v>
      </c>
    </row>
    <row r="19" spans="2:43" ht="51" thickBot="1">
      <c r="B19" s="7" t="s">
        <v>82</v>
      </c>
      <c r="C19" s="7" t="s">
        <v>83</v>
      </c>
      <c r="D19" s="7" t="s">
        <v>84</v>
      </c>
      <c r="E19" s="15">
        <v>54000</v>
      </c>
      <c r="F19" s="15">
        <v>54000</v>
      </c>
      <c r="G19" s="16">
        <f>VLOOKUP(G17,[1]TSL_приводы!$B17:$D531,3,0)</f>
        <v>58891</v>
      </c>
      <c r="H19" s="16">
        <f>VLOOKUP(H17,[1]TSL_приводы!$B17:$D531,3,0)</f>
        <v>58279</v>
      </c>
      <c r="I19" s="16">
        <f>VLOOKUP(I17,[1]TSL_приводы!$B17:$D531,3,0)</f>
        <v>76242</v>
      </c>
      <c r="J19" s="16">
        <f>VLOOKUP(J17,[1]TSL_приводы!$B17:$D531,3,0)</f>
        <v>50866</v>
      </c>
      <c r="K19" s="16">
        <f>VLOOKUP(K17,[1]TSL_приводы!$B17:$D531,3,0)</f>
        <v>50866</v>
      </c>
      <c r="L19" s="16">
        <f>VLOOKUP(L17,[1]TSL_приводы!$B17:$D531,3,0)</f>
        <v>58279</v>
      </c>
      <c r="M19" s="16">
        <f>VLOOKUP(M17,[1]TSL_приводы!$B17:$D531,3,0)</f>
        <v>77236</v>
      </c>
      <c r="N19" s="16">
        <f>VLOOKUP(N17,[1]TSL_приводы!$B17:$D531,3,0)</f>
        <v>58071</v>
      </c>
      <c r="O19" s="16">
        <f>[1]TSL_приводы!D24</f>
        <v>77236</v>
      </c>
      <c r="P19" s="16">
        <f>VLOOKUP(P17,[1]TSL_приводы!$B17:$D531,3,0)</f>
        <v>58071</v>
      </c>
      <c r="Q19" s="16">
        <f>VLOOKUP(Q17,[1]TSL_приводы!$B17:$D531,3,0)</f>
        <v>60087</v>
      </c>
      <c r="R19" s="16">
        <f>VLOOKUP(R17,[1]TSL_приводы!$B17:$D531,3,0)</f>
        <v>61128</v>
      </c>
      <c r="S19" s="16">
        <f>VLOOKUP(S17,[1]TSL_приводы!$B17:$D531,3,0)</f>
        <v>61128</v>
      </c>
      <c r="T19" s="16">
        <f>VLOOKUP(T17,[1]TSL_приводы!$B17:$D531,3,0)</f>
        <v>73656</v>
      </c>
      <c r="U19" s="16">
        <f>VLOOKUP(U17,[1]TSL_приводы!$B17:$D531,3,0)</f>
        <v>68009</v>
      </c>
      <c r="V19" s="16">
        <f>VLOOKUP(V17,[1]TSL_приводы!$B17:$D531,3,0)</f>
        <v>98162</v>
      </c>
      <c r="W19" s="16">
        <f>VLOOKUP(W17,[1]TSL_приводы!$B17:$D531,3,0)</f>
        <v>70864</v>
      </c>
      <c r="X19" s="16">
        <f>[1]TSL_приводы!D35</f>
        <v>83064</v>
      </c>
      <c r="Y19" s="16">
        <f>VLOOKUP(Y17,[1]TSL_приводы!$B17:$D531,3,0)</f>
        <v>98767</v>
      </c>
      <c r="Z19" s="16">
        <f>VLOOKUP(Z17,[1]TSL_приводы!$B17:$D531,3,0)</f>
        <v>61628</v>
      </c>
      <c r="AA19" s="16">
        <f>VLOOKUP(AA17,[1]TSL_приводы!$B17:$D531,3,0)</f>
        <v>61628</v>
      </c>
      <c r="AB19" s="16">
        <f>VLOOKUP(AB17,[1]TSL_приводы!$B17:$D531,3,0)</f>
        <v>108921</v>
      </c>
      <c r="AC19" s="16">
        <f>VLOOKUP(AC17,[1]TSL_приводы!$B17:$D531,3,0)</f>
        <v>61628</v>
      </c>
      <c r="AD19" s="16">
        <f>VLOOKUP(AD17,[1]TSL_приводы!$B17:$D531,3,0)</f>
        <v>71359</v>
      </c>
      <c r="AE19" s="16">
        <f>VLOOKUP(AE17,[1]TSL_приводы!$B17:$D531,3,0)</f>
        <v>117198</v>
      </c>
      <c r="AF19" s="16">
        <f>VLOOKUP(AF17,[1]TSL_приводы!$B17:$D531,3,0)</f>
        <v>71359</v>
      </c>
      <c r="AG19" s="16">
        <f>VLOOKUP(AG17,[1]TSL_приводы!$B17:$D531,3,0)</f>
        <v>71359</v>
      </c>
      <c r="AH19" s="16">
        <f>VLOOKUP(AH17,[1]TSL_приводы!$B17:$D531,3,0)</f>
        <v>108921</v>
      </c>
      <c r="AI19" s="16">
        <f>VLOOKUP(AI17,[1]TSL_приводы!$B17:$D531,3,0)</f>
        <v>71359</v>
      </c>
      <c r="AJ19" s="16">
        <f>[1]TSL_приводы!D46</f>
        <v>71359</v>
      </c>
      <c r="AK19" s="16">
        <f>VLOOKUP(AK17,[1]TSL_приводы!$B17:$D531,3,0)</f>
        <v>117198</v>
      </c>
      <c r="AL19" s="16">
        <f>VLOOKUP(AL17,[1]TSL_приводы!$B17:$D531,3,0)</f>
        <v>74603</v>
      </c>
      <c r="AM19" s="16">
        <f>VLOOKUP(AM17,[1]TSL_приводы!$B17:$D531,3,0)</f>
        <v>74603</v>
      </c>
      <c r="AN19" s="16">
        <f>[1]TSL_приводы!D50</f>
        <v>81983</v>
      </c>
      <c r="AO19" s="16">
        <f>[1]TSL_приводы!D51</f>
        <v>81983</v>
      </c>
      <c r="AP19" s="16">
        <f>[1]TSL_приводы!D52</f>
        <v>182609</v>
      </c>
      <c r="AQ19" s="16">
        <f>[1]TSL_приводы!D53</f>
        <v>195653</v>
      </c>
    </row>
    <row r="20" spans="2:43" ht="16.5" thickTop="1">
      <c r="B20" s="17" t="s">
        <v>85</v>
      </c>
      <c r="C20" s="18" t="s">
        <v>86</v>
      </c>
      <c r="D20" s="19">
        <v>28764</v>
      </c>
      <c r="E20" s="20"/>
      <c r="F20" s="21"/>
      <c r="G20" s="22">
        <f t="shared" ref="G20:V25" si="0">$D20+G$19</f>
        <v>87655</v>
      </c>
      <c r="H20" s="22">
        <f t="shared" si="0"/>
        <v>87043</v>
      </c>
      <c r="I20" s="22">
        <f t="shared" si="0"/>
        <v>105006</v>
      </c>
      <c r="J20" s="22">
        <f t="shared" si="0"/>
        <v>79630</v>
      </c>
      <c r="K20" s="22">
        <f t="shared" si="0"/>
        <v>79630</v>
      </c>
      <c r="L20" s="22">
        <f t="shared" si="0"/>
        <v>87043</v>
      </c>
      <c r="M20" s="23"/>
      <c r="N20" s="23"/>
      <c r="O20" s="23"/>
      <c r="P20" s="23"/>
      <c r="Q20" s="23"/>
      <c r="R20" s="23"/>
      <c r="S20" s="23"/>
      <c r="T20" s="23"/>
      <c r="U20" s="22">
        <f>$D20+U$19</f>
        <v>96773</v>
      </c>
      <c r="V20" s="22">
        <f>$D20+V$19</f>
        <v>126926</v>
      </c>
      <c r="W20" s="23"/>
      <c r="X20" s="23"/>
      <c r="Y20" s="23"/>
      <c r="Z20" s="22">
        <f t="shared" ref="Z20:AE25" si="1">$D20+Z$19</f>
        <v>90392</v>
      </c>
      <c r="AA20" s="22">
        <f t="shared" si="1"/>
        <v>90392</v>
      </c>
      <c r="AB20" s="22">
        <f t="shared" si="1"/>
        <v>137685</v>
      </c>
      <c r="AC20" s="22">
        <f t="shared" si="1"/>
        <v>90392</v>
      </c>
      <c r="AD20" s="22">
        <f t="shared" si="1"/>
        <v>100123</v>
      </c>
      <c r="AE20" s="22">
        <f t="shared" si="1"/>
        <v>145962</v>
      </c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</row>
    <row r="21" spans="2:43" ht="15.75">
      <c r="B21" s="17" t="s">
        <v>87</v>
      </c>
      <c r="C21" s="18" t="s">
        <v>88</v>
      </c>
      <c r="D21" s="19">
        <v>34804</v>
      </c>
      <c r="E21" s="25"/>
      <c r="F21" s="26"/>
      <c r="G21" s="22">
        <f t="shared" si="0"/>
        <v>93695</v>
      </c>
      <c r="H21" s="22">
        <f t="shared" si="0"/>
        <v>93083</v>
      </c>
      <c r="I21" s="22">
        <f t="shared" si="0"/>
        <v>111046</v>
      </c>
      <c r="J21" s="22">
        <f t="shared" si="0"/>
        <v>85670</v>
      </c>
      <c r="K21" s="22">
        <f t="shared" si="0"/>
        <v>85670</v>
      </c>
      <c r="L21" s="22">
        <f t="shared" si="0"/>
        <v>93083</v>
      </c>
      <c r="M21" s="26"/>
      <c r="N21" s="26"/>
      <c r="O21" s="26"/>
      <c r="P21" s="26"/>
      <c r="Q21" s="26"/>
      <c r="R21" s="26"/>
      <c r="S21" s="26"/>
      <c r="T21" s="26"/>
      <c r="U21" s="22">
        <f t="shared" si="0"/>
        <v>102813</v>
      </c>
      <c r="V21" s="22">
        <f t="shared" si="0"/>
        <v>132966</v>
      </c>
      <c r="W21" s="26"/>
      <c r="X21" s="26"/>
      <c r="Y21" s="26"/>
      <c r="Z21" s="22">
        <f t="shared" si="1"/>
        <v>96432</v>
      </c>
      <c r="AA21" s="22">
        <f t="shared" si="1"/>
        <v>96432</v>
      </c>
      <c r="AB21" s="22">
        <f t="shared" si="1"/>
        <v>143725</v>
      </c>
      <c r="AC21" s="22">
        <f t="shared" si="1"/>
        <v>96432</v>
      </c>
      <c r="AD21" s="22">
        <f t="shared" si="1"/>
        <v>106163</v>
      </c>
      <c r="AE21" s="22">
        <f t="shared" si="1"/>
        <v>152002</v>
      </c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</row>
    <row r="22" spans="2:43" ht="15.75">
      <c r="B22" s="17" t="s">
        <v>89</v>
      </c>
      <c r="C22" s="28" t="s">
        <v>90</v>
      </c>
      <c r="D22" s="19">
        <v>35955</v>
      </c>
      <c r="E22" s="29"/>
      <c r="F22" s="27"/>
      <c r="G22" s="22">
        <f t="shared" si="0"/>
        <v>94846</v>
      </c>
      <c r="H22" s="22">
        <f t="shared" si="0"/>
        <v>94234</v>
      </c>
      <c r="I22" s="22">
        <f t="shared" si="0"/>
        <v>112197</v>
      </c>
      <c r="J22" s="22">
        <f t="shared" si="0"/>
        <v>86821</v>
      </c>
      <c r="K22" s="22">
        <f t="shared" si="0"/>
        <v>86821</v>
      </c>
      <c r="L22" s="22">
        <f t="shared" si="0"/>
        <v>94234</v>
      </c>
      <c r="M22" s="27"/>
      <c r="N22" s="27"/>
      <c r="O22" s="27"/>
      <c r="P22" s="27"/>
      <c r="Q22" s="27"/>
      <c r="R22" s="27"/>
      <c r="S22" s="27"/>
      <c r="T22" s="27"/>
      <c r="U22" s="22">
        <f t="shared" si="0"/>
        <v>103964</v>
      </c>
      <c r="V22" s="22">
        <f t="shared" si="0"/>
        <v>134117</v>
      </c>
      <c r="W22" s="27"/>
      <c r="X22" s="27"/>
      <c r="Y22" s="27"/>
      <c r="Z22" s="22">
        <f t="shared" si="1"/>
        <v>97583</v>
      </c>
      <c r="AA22" s="22">
        <f t="shared" si="1"/>
        <v>97583</v>
      </c>
      <c r="AB22" s="22">
        <f t="shared" si="1"/>
        <v>144876</v>
      </c>
      <c r="AC22" s="22">
        <f t="shared" si="1"/>
        <v>97583</v>
      </c>
      <c r="AD22" s="22">
        <f t="shared" si="1"/>
        <v>107314</v>
      </c>
      <c r="AE22" s="22">
        <f t="shared" si="1"/>
        <v>153153</v>
      </c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</row>
    <row r="23" spans="2:43" ht="15.75">
      <c r="B23" s="17" t="s">
        <v>91</v>
      </c>
      <c r="C23" s="28" t="s">
        <v>92</v>
      </c>
      <c r="D23" s="19">
        <v>36243</v>
      </c>
      <c r="E23" s="30"/>
      <c r="F23" s="27"/>
      <c r="G23" s="22">
        <f t="shared" si="0"/>
        <v>95134</v>
      </c>
      <c r="H23" s="22">
        <f t="shared" si="0"/>
        <v>94522</v>
      </c>
      <c r="I23" s="22">
        <f t="shared" si="0"/>
        <v>112485</v>
      </c>
      <c r="J23" s="22">
        <f t="shared" si="0"/>
        <v>87109</v>
      </c>
      <c r="K23" s="22">
        <f>$D23+K$19</f>
        <v>87109</v>
      </c>
      <c r="L23" s="22">
        <f t="shared" si="0"/>
        <v>94522</v>
      </c>
      <c r="M23" s="27"/>
      <c r="N23" s="27"/>
      <c r="O23" s="27"/>
      <c r="P23" s="27"/>
      <c r="Q23" s="27"/>
      <c r="R23" s="27"/>
      <c r="S23" s="27"/>
      <c r="T23" s="27"/>
      <c r="U23" s="22">
        <f t="shared" si="0"/>
        <v>104252</v>
      </c>
      <c r="V23" s="22">
        <f t="shared" si="0"/>
        <v>134405</v>
      </c>
      <c r="W23" s="27"/>
      <c r="X23" s="27"/>
      <c r="Y23" s="27"/>
      <c r="Z23" s="22">
        <f t="shared" si="1"/>
        <v>97871</v>
      </c>
      <c r="AA23" s="22">
        <f t="shared" si="1"/>
        <v>97871</v>
      </c>
      <c r="AB23" s="22">
        <f t="shared" si="1"/>
        <v>145164</v>
      </c>
      <c r="AC23" s="22">
        <f t="shared" si="1"/>
        <v>97871</v>
      </c>
      <c r="AD23" s="22">
        <f t="shared" si="1"/>
        <v>107602</v>
      </c>
      <c r="AE23" s="22">
        <f t="shared" si="1"/>
        <v>153441</v>
      </c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</row>
    <row r="24" spans="2:43" ht="15.75">
      <c r="B24" s="17" t="s">
        <v>93</v>
      </c>
      <c r="C24" s="31" t="s">
        <v>94</v>
      </c>
      <c r="D24" s="19">
        <v>59829</v>
      </c>
      <c r="E24" s="29"/>
      <c r="F24" s="27"/>
      <c r="G24" s="22">
        <f t="shared" si="0"/>
        <v>118720</v>
      </c>
      <c r="H24" s="22">
        <f t="shared" si="0"/>
        <v>118108</v>
      </c>
      <c r="I24" s="22">
        <f t="shared" si="0"/>
        <v>136071</v>
      </c>
      <c r="J24" s="22">
        <f t="shared" si="0"/>
        <v>110695</v>
      </c>
      <c r="K24" s="22">
        <f t="shared" si="0"/>
        <v>110695</v>
      </c>
      <c r="L24" s="22">
        <f t="shared" si="0"/>
        <v>118108</v>
      </c>
      <c r="M24" s="27"/>
      <c r="N24" s="27"/>
      <c r="O24" s="27"/>
      <c r="P24" s="27"/>
      <c r="Q24" s="27"/>
      <c r="R24" s="27"/>
      <c r="S24" s="27"/>
      <c r="T24" s="27"/>
      <c r="U24" s="22">
        <f t="shared" si="0"/>
        <v>127838</v>
      </c>
      <c r="V24" s="22">
        <f t="shared" si="0"/>
        <v>157991</v>
      </c>
      <c r="W24" s="27"/>
      <c r="X24" s="27"/>
      <c r="Y24" s="27"/>
      <c r="Z24" s="22">
        <f t="shared" si="1"/>
        <v>121457</v>
      </c>
      <c r="AA24" s="22">
        <f t="shared" si="1"/>
        <v>121457</v>
      </c>
      <c r="AB24" s="22">
        <f t="shared" si="1"/>
        <v>168750</v>
      </c>
      <c r="AC24" s="22">
        <f t="shared" si="1"/>
        <v>121457</v>
      </c>
      <c r="AD24" s="22">
        <f t="shared" si="1"/>
        <v>131188</v>
      </c>
      <c r="AE24" s="22">
        <f t="shared" si="1"/>
        <v>177027</v>
      </c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</row>
    <row r="25" spans="2:43" ht="15.75">
      <c r="B25" s="17" t="s">
        <v>95</v>
      </c>
      <c r="C25" s="31" t="s">
        <v>96</v>
      </c>
      <c r="D25" s="19">
        <v>71910</v>
      </c>
      <c r="E25" s="29"/>
      <c r="F25" s="27"/>
      <c r="G25" s="22">
        <f>$D25+G$19</f>
        <v>130801</v>
      </c>
      <c r="H25" s="22">
        <f t="shared" si="0"/>
        <v>130189</v>
      </c>
      <c r="I25" s="22">
        <f t="shared" si="0"/>
        <v>148152</v>
      </c>
      <c r="J25" s="22">
        <f t="shared" si="0"/>
        <v>122776</v>
      </c>
      <c r="K25" s="22">
        <f>$D25+K$19</f>
        <v>122776</v>
      </c>
      <c r="L25" s="22">
        <f t="shared" si="0"/>
        <v>130189</v>
      </c>
      <c r="M25" s="27"/>
      <c r="N25" s="27"/>
      <c r="O25" s="27"/>
      <c r="P25" s="27"/>
      <c r="Q25" s="27"/>
      <c r="R25" s="27"/>
      <c r="S25" s="27"/>
      <c r="T25" s="27"/>
      <c r="U25" s="22">
        <f t="shared" si="0"/>
        <v>139919</v>
      </c>
      <c r="V25" s="22">
        <f t="shared" si="0"/>
        <v>170072</v>
      </c>
      <c r="W25" s="27"/>
      <c r="X25" s="27"/>
      <c r="Y25" s="27"/>
      <c r="Z25" s="22">
        <f t="shared" si="1"/>
        <v>133538</v>
      </c>
      <c r="AA25" s="22">
        <f t="shared" si="1"/>
        <v>133538</v>
      </c>
      <c r="AB25" s="22">
        <f t="shared" si="1"/>
        <v>180831</v>
      </c>
      <c r="AC25" s="22">
        <f t="shared" si="1"/>
        <v>133538</v>
      </c>
      <c r="AD25" s="22">
        <f t="shared" si="1"/>
        <v>143269</v>
      </c>
      <c r="AE25" s="22">
        <f t="shared" si="1"/>
        <v>189108</v>
      </c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</row>
    <row r="26" spans="2:43" ht="16.5" customHeight="1">
      <c r="B26" s="17" t="s">
        <v>97</v>
      </c>
      <c r="C26" s="28" t="s">
        <v>98</v>
      </c>
      <c r="D26" s="19">
        <v>89744</v>
      </c>
      <c r="E26" s="29"/>
      <c r="F26" s="27"/>
      <c r="G26" s="27"/>
      <c r="H26" s="27"/>
      <c r="I26" s="27"/>
      <c r="J26" s="27"/>
      <c r="K26" s="27"/>
      <c r="L26" s="24"/>
      <c r="M26" s="22">
        <f t="shared" ref="M26:AO33" si="2">$D26+M$19</f>
        <v>166980</v>
      </c>
      <c r="N26" s="22">
        <f t="shared" si="2"/>
        <v>147815</v>
      </c>
      <c r="O26" s="22">
        <f>O19+D26</f>
        <v>166980</v>
      </c>
      <c r="P26" s="22">
        <f>$D26+P$19</f>
        <v>147815</v>
      </c>
      <c r="Q26" s="22">
        <f t="shared" si="2"/>
        <v>149831</v>
      </c>
      <c r="R26" s="27"/>
      <c r="S26" s="27"/>
      <c r="T26" s="27"/>
      <c r="U26" s="27"/>
      <c r="V26" s="27"/>
      <c r="W26" s="22">
        <f t="shared" si="2"/>
        <v>160608</v>
      </c>
      <c r="X26" s="32"/>
      <c r="Y26" s="22">
        <f t="shared" si="2"/>
        <v>188511</v>
      </c>
      <c r="Z26" s="27"/>
      <c r="AA26" s="27"/>
      <c r="AB26" s="27"/>
      <c r="AC26" s="27"/>
      <c r="AD26" s="24"/>
      <c r="AE26" s="24"/>
      <c r="AF26" s="22">
        <f t="shared" si="2"/>
        <v>161103</v>
      </c>
      <c r="AG26" s="22">
        <f t="shared" si="2"/>
        <v>161103</v>
      </c>
      <c r="AH26" s="22">
        <f t="shared" si="2"/>
        <v>198665</v>
      </c>
      <c r="AI26" s="22">
        <f t="shared" si="2"/>
        <v>161103</v>
      </c>
      <c r="AJ26" s="22">
        <f t="shared" si="2"/>
        <v>161103</v>
      </c>
      <c r="AK26" s="22">
        <f t="shared" si="2"/>
        <v>206942</v>
      </c>
      <c r="AL26" s="27"/>
      <c r="AM26" s="27"/>
      <c r="AN26" s="27"/>
      <c r="AO26" s="27"/>
      <c r="AP26" s="27"/>
      <c r="AQ26" s="27"/>
    </row>
    <row r="27" spans="2:43" ht="15.75">
      <c r="B27" s="17" t="s">
        <v>99</v>
      </c>
      <c r="C27" s="28" t="s">
        <v>100</v>
      </c>
      <c r="D27" s="19">
        <v>107865</v>
      </c>
      <c r="E27" s="29"/>
      <c r="F27" s="27"/>
      <c r="G27" s="27"/>
      <c r="H27" s="27"/>
      <c r="I27" s="27"/>
      <c r="J27" s="27"/>
      <c r="K27" s="27"/>
      <c r="L27" s="24"/>
      <c r="M27" s="22">
        <f t="shared" si="2"/>
        <v>185101</v>
      </c>
      <c r="N27" s="22">
        <f t="shared" si="2"/>
        <v>165936</v>
      </c>
      <c r="O27" s="22">
        <f>D27+O19</f>
        <v>185101</v>
      </c>
      <c r="P27" s="22">
        <f>$D27+P$19</f>
        <v>165936</v>
      </c>
      <c r="Q27" s="22">
        <f t="shared" si="2"/>
        <v>167952</v>
      </c>
      <c r="R27" s="27"/>
      <c r="S27" s="27"/>
      <c r="T27" s="27"/>
      <c r="U27" s="27"/>
      <c r="V27" s="27"/>
      <c r="W27" s="22">
        <f t="shared" si="2"/>
        <v>178729</v>
      </c>
      <c r="X27" s="32"/>
      <c r="Y27" s="22">
        <f t="shared" si="2"/>
        <v>206632</v>
      </c>
      <c r="Z27" s="27"/>
      <c r="AA27" s="27"/>
      <c r="AB27" s="27"/>
      <c r="AC27" s="27"/>
      <c r="AD27" s="24"/>
      <c r="AE27" s="24"/>
      <c r="AF27" s="22">
        <f t="shared" si="2"/>
        <v>179224</v>
      </c>
      <c r="AG27" s="22">
        <f t="shared" si="2"/>
        <v>179224</v>
      </c>
      <c r="AH27" s="22">
        <f t="shared" si="2"/>
        <v>216786</v>
      </c>
      <c r="AI27" s="22">
        <f t="shared" si="2"/>
        <v>179224</v>
      </c>
      <c r="AJ27" s="22">
        <f t="shared" si="2"/>
        <v>179224</v>
      </c>
      <c r="AK27" s="22">
        <f t="shared" si="2"/>
        <v>225063</v>
      </c>
      <c r="AL27" s="27"/>
      <c r="AM27" s="27"/>
      <c r="AN27" s="27"/>
      <c r="AO27" s="27"/>
      <c r="AP27" s="27"/>
      <c r="AQ27" s="27"/>
    </row>
    <row r="28" spans="2:43" ht="15.75">
      <c r="B28" s="17" t="s">
        <v>101</v>
      </c>
      <c r="C28" s="31" t="s">
        <v>102</v>
      </c>
      <c r="D28" s="19">
        <v>143820</v>
      </c>
      <c r="E28" s="29"/>
      <c r="F28" s="27"/>
      <c r="G28" s="27"/>
      <c r="H28" s="27"/>
      <c r="I28" s="27"/>
      <c r="J28" s="27"/>
      <c r="K28" s="27"/>
      <c r="L28" s="24"/>
      <c r="M28" s="22">
        <f t="shared" si="2"/>
        <v>221056</v>
      </c>
      <c r="N28" s="22">
        <f t="shared" si="2"/>
        <v>201891</v>
      </c>
      <c r="O28" s="22">
        <f>D28+O19</f>
        <v>221056</v>
      </c>
      <c r="P28" s="22">
        <f>$D28+P$19</f>
        <v>201891</v>
      </c>
      <c r="Q28" s="22">
        <f t="shared" si="2"/>
        <v>203907</v>
      </c>
      <c r="R28" s="27"/>
      <c r="S28" s="27"/>
      <c r="T28" s="27"/>
      <c r="U28" s="27"/>
      <c r="V28" s="27"/>
      <c r="W28" s="22">
        <f t="shared" si="2"/>
        <v>214684</v>
      </c>
      <c r="X28" s="32"/>
      <c r="Y28" s="22">
        <f t="shared" si="2"/>
        <v>242587</v>
      </c>
      <c r="Z28" s="27"/>
      <c r="AA28" s="27"/>
      <c r="AB28" s="27"/>
      <c r="AC28" s="27"/>
      <c r="AD28" s="24"/>
      <c r="AE28" s="24"/>
      <c r="AF28" s="22">
        <f t="shared" si="2"/>
        <v>215179</v>
      </c>
      <c r="AG28" s="22">
        <f t="shared" si="2"/>
        <v>215179</v>
      </c>
      <c r="AH28" s="22">
        <f t="shared" si="2"/>
        <v>252741</v>
      </c>
      <c r="AI28" s="22">
        <f t="shared" si="2"/>
        <v>215179</v>
      </c>
      <c r="AJ28" s="22">
        <f t="shared" si="2"/>
        <v>215179</v>
      </c>
      <c r="AK28" s="22">
        <f t="shared" si="2"/>
        <v>261018</v>
      </c>
      <c r="AL28" s="27"/>
      <c r="AM28" s="27"/>
      <c r="AN28" s="22">
        <f>D28+$AN$19</f>
        <v>225803</v>
      </c>
      <c r="AO28" s="22">
        <f>D28+$AO$19</f>
        <v>225803</v>
      </c>
      <c r="AP28" s="22">
        <f>D28+AP19</f>
        <v>326429</v>
      </c>
      <c r="AQ28" s="27"/>
    </row>
    <row r="29" spans="2:43" ht="15.75">
      <c r="B29" s="17" t="s">
        <v>103</v>
      </c>
      <c r="C29" s="31" t="s">
        <v>104</v>
      </c>
      <c r="D29" s="19">
        <v>179775</v>
      </c>
      <c r="E29" s="29"/>
      <c r="F29" s="27"/>
      <c r="G29" s="27"/>
      <c r="H29" s="27"/>
      <c r="I29" s="27"/>
      <c r="J29" s="27"/>
      <c r="K29" s="27"/>
      <c r="L29" s="27"/>
      <c r="M29" s="27"/>
      <c r="N29" s="27"/>
      <c r="O29" s="22">
        <f>D29+O19</f>
        <v>257011</v>
      </c>
      <c r="P29" s="27"/>
      <c r="Q29" s="24"/>
      <c r="R29" s="22">
        <f>$D29+R$19</f>
        <v>240903</v>
      </c>
      <c r="S29" s="22">
        <f t="shared" ref="S29:S30" si="3">$D29+S$19</f>
        <v>240903</v>
      </c>
      <c r="T29" s="22">
        <f>D29+T19</f>
        <v>253431</v>
      </c>
      <c r="U29" s="27"/>
      <c r="V29" s="27"/>
      <c r="W29" s="27"/>
      <c r="X29" s="22">
        <f>D29+X19</f>
        <v>262839</v>
      </c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4"/>
      <c r="AK29" s="24"/>
      <c r="AL29" s="22">
        <f>D29+AL19</f>
        <v>254378</v>
      </c>
      <c r="AM29" s="22">
        <f>D29+AM19</f>
        <v>254378</v>
      </c>
      <c r="AN29" s="22">
        <f t="shared" ref="AN29:AN31" si="4">D29+$AN$19</f>
        <v>261758</v>
      </c>
      <c r="AO29" s="22">
        <f t="shared" ref="AO29:AO31" si="5">D29+$AO$19</f>
        <v>261758</v>
      </c>
      <c r="AP29" s="22">
        <f>D29+AP19</f>
        <v>362384</v>
      </c>
      <c r="AQ29" s="22">
        <f>D29+AQ19</f>
        <v>375428</v>
      </c>
    </row>
    <row r="30" spans="2:43" ht="15.75">
      <c r="B30" s="17" t="s">
        <v>105</v>
      </c>
      <c r="C30" s="31" t="s">
        <v>106</v>
      </c>
      <c r="D30" s="19">
        <v>214292</v>
      </c>
      <c r="E30" s="2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4"/>
      <c r="R30" s="22">
        <f>$D30+R$19</f>
        <v>275420</v>
      </c>
      <c r="S30" s="22">
        <f t="shared" si="3"/>
        <v>275420</v>
      </c>
      <c r="T30" s="22">
        <f>D30+T19</f>
        <v>287948</v>
      </c>
      <c r="U30" s="27"/>
      <c r="V30" s="27"/>
      <c r="W30" s="27"/>
      <c r="X30" s="22">
        <f>D30+X19</f>
        <v>297356</v>
      </c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4"/>
      <c r="AK30" s="24"/>
      <c r="AL30" s="22">
        <f>D30+AL19</f>
        <v>288895</v>
      </c>
      <c r="AM30" s="22">
        <f>$D30+AL$19</f>
        <v>288895</v>
      </c>
      <c r="AN30" s="22">
        <f t="shared" si="4"/>
        <v>296275</v>
      </c>
      <c r="AO30" s="22">
        <f t="shared" si="5"/>
        <v>296275</v>
      </c>
      <c r="AP30" s="22">
        <f>D30+AP19</f>
        <v>396901</v>
      </c>
      <c r="AQ30" s="22">
        <f>D30+AQ19</f>
        <v>409945</v>
      </c>
    </row>
    <row r="31" spans="2:43" ht="16.5" thickBot="1">
      <c r="B31" s="33" t="s">
        <v>107</v>
      </c>
      <c r="C31" s="34" t="s">
        <v>108</v>
      </c>
      <c r="D31" s="19">
        <v>313528</v>
      </c>
      <c r="E31" s="35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2"/>
      <c r="S31" s="32"/>
      <c r="T31" s="37">
        <f>D31+T19</f>
        <v>387184</v>
      </c>
      <c r="U31" s="36"/>
      <c r="V31" s="36"/>
      <c r="W31" s="36"/>
      <c r="X31" s="22">
        <f>D31+X19</f>
        <v>396592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22">
        <f t="shared" si="4"/>
        <v>395511</v>
      </c>
      <c r="AO31" s="22">
        <f t="shared" si="5"/>
        <v>395511</v>
      </c>
      <c r="AP31" s="22">
        <f>D31+AP19</f>
        <v>496137</v>
      </c>
      <c r="AQ31" s="22">
        <f>D31+AQ19</f>
        <v>509181</v>
      </c>
    </row>
    <row r="32" spans="2:43" ht="15" thickTop="1"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</row>
    <row r="33" spans="4:41">
      <c r="D33" s="39"/>
    </row>
    <row r="34" spans="4:41">
      <c r="D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</row>
    <row r="35" spans="4:41">
      <c r="D35" s="39"/>
    </row>
    <row r="36" spans="4:41">
      <c r="D36" s="39"/>
    </row>
    <row r="37" spans="4:41">
      <c r="D37" s="39"/>
    </row>
    <row r="38" spans="4:41">
      <c r="D38" s="39"/>
    </row>
    <row r="39" spans="4:41">
      <c r="D39" s="39"/>
    </row>
    <row r="40" spans="4:41">
      <c r="D40" s="39"/>
    </row>
    <row r="41" spans="4:41">
      <c r="D41" s="39"/>
    </row>
    <row r="42" spans="4:41">
      <c r="D42" s="39"/>
    </row>
    <row r="43" spans="4:41">
      <c r="D43" s="39"/>
    </row>
    <row r="44" spans="4:41">
      <c r="D44" s="39"/>
    </row>
    <row r="45" spans="4:41">
      <c r="D45" s="39"/>
    </row>
    <row r="46" spans="4:41">
      <c r="D46" s="39"/>
    </row>
    <row r="47" spans="4:41">
      <c r="D47" s="39"/>
    </row>
    <row r="48" spans="4:41">
      <c r="D48" s="39"/>
    </row>
    <row r="49" spans="4:4">
      <c r="D49" s="39"/>
    </row>
    <row r="50" spans="4:4">
      <c r="D50" s="39"/>
    </row>
    <row r="51" spans="4:4">
      <c r="D51" s="39"/>
    </row>
    <row r="52" spans="4:4">
      <c r="D52" s="39"/>
    </row>
    <row r="53" spans="4:4">
      <c r="D53" s="39"/>
    </row>
    <row r="54" spans="4:4">
      <c r="D54" s="39"/>
    </row>
    <row r="55" spans="4:4">
      <c r="D55" s="39"/>
    </row>
    <row r="56" spans="4:4">
      <c r="D56" s="39"/>
    </row>
    <row r="57" spans="4:4">
      <c r="D57" s="39"/>
    </row>
  </sheetData>
  <mergeCells count="2">
    <mergeCell ref="B17:C17"/>
    <mergeCell ref="B18:C18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2026-11-07T16:28:18Z</dcterms:modified>
</cp:coreProperties>
</file>